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95" windowWidth="20115" windowHeight="7875"/>
  </bookViews>
  <sheets>
    <sheet name="Foglio1" sheetId="1" r:id="rId1"/>
    <sheet name="Foglio2" sheetId="2" r:id="rId2"/>
    <sheet name="Foglio3" sheetId="3" r:id="rId3"/>
  </sheets>
  <calcPr calcId="145621"/>
</workbook>
</file>

<file path=xl/calcChain.xml><?xml version="1.0" encoding="utf-8"?>
<calcChain xmlns="http://schemas.openxmlformats.org/spreadsheetml/2006/main">
  <c r="V13" i="1" l="1"/>
  <c r="R16" i="1"/>
  <c r="R10" i="1"/>
  <c r="N5" i="1" l="1"/>
  <c r="T11" i="1" l="1"/>
  <c r="Z20" i="1"/>
  <c r="Y20" i="1"/>
  <c r="X20" i="1"/>
  <c r="Z19" i="1"/>
  <c r="Y19" i="1"/>
  <c r="X19" i="1"/>
  <c r="Z18" i="1"/>
  <c r="Y18" i="1"/>
  <c r="X18" i="1"/>
  <c r="Z17" i="1"/>
  <c r="Y17" i="1"/>
  <c r="X17" i="1"/>
  <c r="Z16" i="1"/>
  <c r="Y16" i="1"/>
  <c r="X16" i="1"/>
  <c r="Z15" i="1"/>
  <c r="Y15" i="1"/>
  <c r="X15" i="1"/>
  <c r="Z14" i="1"/>
  <c r="Y14" i="1"/>
  <c r="X14" i="1"/>
  <c r="Z13" i="1"/>
  <c r="Y13" i="1"/>
  <c r="X13" i="1"/>
  <c r="Z12" i="1"/>
  <c r="Y12" i="1"/>
  <c r="X12" i="1"/>
  <c r="Z11" i="1"/>
  <c r="Y11" i="1"/>
  <c r="X11" i="1"/>
  <c r="Z10" i="1"/>
  <c r="Y10" i="1"/>
  <c r="X10" i="1"/>
  <c r="Z9" i="1"/>
  <c r="Y9" i="1"/>
  <c r="X9" i="1"/>
  <c r="Z8" i="1"/>
  <c r="Y8" i="1"/>
  <c r="X8" i="1"/>
  <c r="Z7" i="1"/>
  <c r="Y7" i="1"/>
  <c r="X7" i="1"/>
  <c r="Z6" i="1"/>
  <c r="Y6" i="1"/>
  <c r="X6" i="1"/>
  <c r="Z5" i="1"/>
  <c r="Y5" i="1"/>
  <c r="X5" i="1"/>
  <c r="Z4" i="1"/>
  <c r="Y4" i="1"/>
  <c r="X4" i="1"/>
  <c r="Z3" i="1"/>
  <c r="Y3" i="1"/>
  <c r="X3" i="1"/>
  <c r="Z2" i="1"/>
  <c r="Y2" i="1"/>
  <c r="X2" i="1"/>
  <c r="U12" i="1"/>
  <c r="J12" i="1"/>
  <c r="R4" i="1"/>
  <c r="T12" i="1"/>
  <c r="T13" i="1"/>
  <c r="V12" i="1"/>
  <c r="R7" i="1"/>
  <c r="R9" i="1" l="1"/>
  <c r="R6" i="1"/>
  <c r="V3" i="1"/>
  <c r="V6" i="1"/>
  <c r="R8" i="1"/>
  <c r="R12" i="1"/>
  <c r="R13" i="1"/>
  <c r="R14" i="1"/>
  <c r="R15" i="1"/>
  <c r="R17" i="1"/>
  <c r="R18" i="1"/>
  <c r="R19" i="1"/>
  <c r="R20" i="1"/>
  <c r="T8" i="1"/>
  <c r="W20" i="1"/>
  <c r="V20" i="1"/>
  <c r="U20" i="1"/>
  <c r="T20" i="1"/>
  <c r="S20" i="1"/>
  <c r="W19" i="1"/>
  <c r="V19" i="1"/>
  <c r="U19" i="1"/>
  <c r="T19" i="1"/>
  <c r="S19" i="1"/>
  <c r="W18" i="1"/>
  <c r="V18" i="1"/>
  <c r="U18" i="1"/>
  <c r="T18" i="1"/>
  <c r="S18" i="1"/>
  <c r="W17" i="1"/>
  <c r="V17" i="1"/>
  <c r="U17" i="1"/>
  <c r="T17" i="1"/>
  <c r="S17" i="1"/>
  <c r="W16" i="1"/>
  <c r="V16" i="1"/>
  <c r="U16" i="1"/>
  <c r="T16" i="1"/>
  <c r="S16" i="1"/>
  <c r="W15" i="1"/>
  <c r="V15" i="1"/>
  <c r="U15" i="1"/>
  <c r="T15" i="1"/>
  <c r="S15" i="1"/>
  <c r="W14" i="1"/>
  <c r="V14" i="1"/>
  <c r="U14" i="1"/>
  <c r="T14" i="1"/>
  <c r="S14" i="1"/>
  <c r="W13" i="1"/>
  <c r="U13" i="1"/>
  <c r="S13" i="1"/>
  <c r="W12" i="1"/>
  <c r="S12" i="1"/>
  <c r="W11" i="1"/>
  <c r="V11" i="1"/>
  <c r="U11" i="1"/>
  <c r="S11" i="1"/>
  <c r="R11" i="1"/>
  <c r="W10" i="1"/>
  <c r="V10" i="1"/>
  <c r="U10" i="1"/>
  <c r="T10" i="1"/>
  <c r="S10" i="1"/>
  <c r="W9" i="1"/>
  <c r="V9" i="1"/>
  <c r="U9" i="1"/>
  <c r="T9" i="1"/>
  <c r="S9" i="1"/>
  <c r="W8" i="1"/>
  <c r="V8" i="1"/>
  <c r="U8" i="1"/>
  <c r="S8" i="1"/>
  <c r="W7" i="1"/>
  <c r="V7" i="1"/>
  <c r="U7" i="1"/>
  <c r="T7" i="1"/>
  <c r="S7" i="1"/>
  <c r="W6" i="1"/>
  <c r="U6" i="1"/>
  <c r="T6" i="1"/>
  <c r="S6" i="1"/>
  <c r="W5" i="1"/>
  <c r="V5" i="1"/>
  <c r="U5" i="1"/>
  <c r="T5" i="1"/>
  <c r="S5" i="1"/>
  <c r="R5" i="1"/>
  <c r="W4" i="1"/>
  <c r="V4" i="1"/>
  <c r="U4" i="1"/>
  <c r="T4" i="1"/>
  <c r="S4" i="1"/>
  <c r="W3" i="1"/>
  <c r="U3" i="1"/>
  <c r="T3" i="1"/>
  <c r="S3" i="1"/>
  <c r="R3" i="1"/>
  <c r="W2" i="1"/>
  <c r="V2" i="1"/>
  <c r="U2" i="1"/>
  <c r="T2" i="1"/>
  <c r="S2" i="1"/>
  <c r="R2" i="1"/>
  <c r="K2" i="1" l="1"/>
  <c r="L2" i="1"/>
  <c r="M2" i="1"/>
  <c r="N2" i="1"/>
  <c r="O2" i="1"/>
  <c r="J2" i="1"/>
  <c r="J4" i="1"/>
  <c r="K4" i="1"/>
  <c r="L4" i="1"/>
  <c r="M4" i="1"/>
  <c r="N4" i="1"/>
  <c r="O4" i="1"/>
  <c r="J5" i="1"/>
  <c r="K5" i="1"/>
  <c r="L5" i="1"/>
  <c r="M5" i="1"/>
  <c r="O5" i="1"/>
  <c r="J6" i="1"/>
  <c r="K6" i="1"/>
  <c r="L6" i="1"/>
  <c r="M6" i="1"/>
  <c r="N6" i="1"/>
  <c r="O6" i="1"/>
  <c r="J7" i="1"/>
  <c r="K7" i="1"/>
  <c r="L7" i="1"/>
  <c r="M7" i="1"/>
  <c r="N7" i="1"/>
  <c r="O7" i="1"/>
  <c r="J8" i="1"/>
  <c r="K8" i="1"/>
  <c r="L8" i="1"/>
  <c r="M8" i="1"/>
  <c r="N8" i="1"/>
  <c r="O8" i="1"/>
  <c r="J9" i="1"/>
  <c r="K9" i="1"/>
  <c r="L9" i="1"/>
  <c r="M9" i="1"/>
  <c r="N9" i="1"/>
  <c r="O9" i="1"/>
  <c r="J10" i="1"/>
  <c r="K10" i="1"/>
  <c r="L10" i="1"/>
  <c r="M10" i="1"/>
  <c r="N10" i="1"/>
  <c r="O10" i="1"/>
  <c r="J11" i="1"/>
  <c r="K11" i="1"/>
  <c r="L11" i="1"/>
  <c r="M11" i="1"/>
  <c r="N11" i="1"/>
  <c r="O11" i="1"/>
  <c r="K12" i="1"/>
  <c r="L12" i="1"/>
  <c r="M12" i="1"/>
  <c r="N12" i="1"/>
  <c r="O12" i="1"/>
  <c r="J13" i="1"/>
  <c r="K13" i="1"/>
  <c r="L13" i="1"/>
  <c r="M13" i="1"/>
  <c r="N13" i="1"/>
  <c r="O13" i="1"/>
  <c r="J14" i="1"/>
  <c r="K14" i="1"/>
  <c r="L14" i="1"/>
  <c r="M14" i="1"/>
  <c r="N14" i="1"/>
  <c r="O14" i="1"/>
  <c r="J15" i="1"/>
  <c r="K15" i="1"/>
  <c r="L15" i="1"/>
  <c r="M15" i="1"/>
  <c r="N15" i="1"/>
  <c r="O15" i="1"/>
  <c r="J16" i="1"/>
  <c r="K16" i="1"/>
  <c r="L16" i="1"/>
  <c r="M16" i="1"/>
  <c r="N16" i="1"/>
  <c r="O16" i="1"/>
  <c r="J17" i="1"/>
  <c r="K17" i="1"/>
  <c r="L17" i="1"/>
  <c r="M17" i="1"/>
  <c r="N17" i="1"/>
  <c r="O17" i="1"/>
  <c r="J18" i="1"/>
  <c r="K18" i="1"/>
  <c r="L18" i="1"/>
  <c r="M18" i="1"/>
  <c r="N18" i="1"/>
  <c r="O18" i="1"/>
  <c r="J19" i="1"/>
  <c r="K19" i="1"/>
  <c r="L19" i="1"/>
  <c r="M19" i="1"/>
  <c r="N19" i="1"/>
  <c r="O19" i="1"/>
  <c r="J20" i="1"/>
  <c r="K20" i="1"/>
  <c r="L20" i="1"/>
  <c r="M20" i="1"/>
  <c r="N20" i="1"/>
  <c r="O20" i="1"/>
  <c r="K3" i="1"/>
  <c r="L3" i="1"/>
  <c r="M3" i="1"/>
  <c r="N3" i="1"/>
  <c r="O3" i="1"/>
  <c r="J3" i="1"/>
</calcChain>
</file>

<file path=xl/sharedStrings.xml><?xml version="1.0" encoding="utf-8"?>
<sst xmlns="http://schemas.openxmlformats.org/spreadsheetml/2006/main" count="72" uniqueCount="25">
  <si>
    <t>LV</t>
  </si>
  <si>
    <t>ATK</t>
  </si>
  <si>
    <t>DEF</t>
  </si>
  <si>
    <t>AGI</t>
  </si>
  <si>
    <t>3-4</t>
  </si>
  <si>
    <t>5-6</t>
  </si>
  <si>
    <t>7-8</t>
  </si>
  <si>
    <t>9-10</t>
  </si>
  <si>
    <t>11-12</t>
  </si>
  <si>
    <t>13-14</t>
  </si>
  <si>
    <t>15-16</t>
  </si>
  <si>
    <t>17-18</t>
  </si>
  <si>
    <t>19-20</t>
  </si>
  <si>
    <t>21-22</t>
  </si>
  <si>
    <t>HP</t>
  </si>
  <si>
    <t>23-24</t>
  </si>
  <si>
    <t>25-26</t>
  </si>
  <si>
    <t>27-28</t>
  </si>
  <si>
    <t>29-30</t>
  </si>
  <si>
    <t>31-32</t>
  </si>
  <si>
    <t>33-34</t>
  </si>
  <si>
    <t>35-36</t>
  </si>
  <si>
    <t>37-38</t>
  </si>
  <si>
    <t>39-40</t>
  </si>
  <si>
    <t>MUL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</si>
</sst>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1" xfId="0" applyFont="1" applyBorder="1" applyAlignment="1">
      <alignment horizontal="center"/>
    </xf>
    <xf numFmtId="49" fontId="0" fillId="0" borderId="16" xfId="0" applyNumberFormat="1" applyBorder="1" applyAlignment="1">
      <alignment horizontal="center"/>
    </xf>
    <xf numFmtId="49" fontId="0" fillId="0" borderId="17" xfId="0" applyNumberFormat="1" applyBorder="1" applyAlignment="1">
      <alignment horizontal="center"/>
    </xf>
    <xf numFmtId="0" fontId="0" fillId="0" borderId="17" xfId="0" applyBorder="1" applyAlignment="1">
      <alignment horizontal="center"/>
    </xf>
    <xf numFmtId="49" fontId="0" fillId="0" borderId="18" xfId="0" applyNumberFormat="1" applyBorder="1" applyAlignment="1">
      <alignment horizontal="center"/>
    </xf>
    <xf numFmtId="0" fontId="0" fillId="0" borderId="14" xfId="0" applyNumberFormat="1" applyBorder="1" applyAlignment="1">
      <alignment horizontal="center"/>
    </xf>
    <xf numFmtId="0" fontId="0" fillId="0" borderId="13" xfId="0" applyNumberFormat="1" applyBorder="1" applyAlignment="1">
      <alignment horizontal="center"/>
    </xf>
    <xf numFmtId="0" fontId="0" fillId="0" borderId="15" xfId="0" applyNumberFormat="1" applyBorder="1" applyAlignment="1">
      <alignment horizontal="center"/>
    </xf>
    <xf numFmtId="0" fontId="0" fillId="0" borderId="19" xfId="0" applyNumberFormat="1" applyBorder="1" applyAlignment="1">
      <alignment horizontal="center"/>
    </xf>
    <xf numFmtId="1" fontId="0" fillId="0" borderId="5" xfId="0" applyNumberFormat="1" applyBorder="1" applyAlignment="1">
      <alignment horizontal="center"/>
    </xf>
    <xf numFmtId="1" fontId="0" fillId="0" borderId="6" xfId="0" applyNumberFormat="1" applyBorder="1" applyAlignment="1">
      <alignment horizontal="center"/>
    </xf>
    <xf numFmtId="1" fontId="0" fillId="0" borderId="22" xfId="0" applyNumberFormat="1" applyBorder="1" applyAlignment="1">
      <alignment horizontal="center"/>
    </xf>
    <xf numFmtId="1" fontId="0" fillId="0" borderId="13" xfId="0" applyNumberFormat="1" applyBorder="1" applyAlignment="1">
      <alignment horizontal="center"/>
    </xf>
    <xf numFmtId="1" fontId="0" fillId="0" borderId="15" xfId="0" applyNumberFormat="1" applyBorder="1" applyAlignment="1">
      <alignment horizontal="center"/>
    </xf>
    <xf numFmtId="1" fontId="0" fillId="0" borderId="19" xfId="0" applyNumberFormat="1" applyBorder="1" applyAlignment="1">
      <alignment horizontal="center"/>
    </xf>
    <xf numFmtId="1" fontId="0" fillId="0" borderId="23" xfId="0" applyNumberFormat="1" applyBorder="1" applyAlignment="1">
      <alignment horizontal="center"/>
    </xf>
    <xf numFmtId="1" fontId="0" fillId="0" borderId="24" xfId="0" applyNumberFormat="1" applyBorder="1" applyAlignment="1">
      <alignment horizontal="center"/>
    </xf>
    <xf numFmtId="1" fontId="0" fillId="0" borderId="25" xfId="0" applyNumberFormat="1" applyBorder="1" applyAlignment="1">
      <alignment horizontal="center"/>
    </xf>
    <xf numFmtId="0" fontId="0" fillId="0" borderId="11" xfId="0" applyNumberFormat="1" applyBorder="1" applyAlignment="1">
      <alignment horizontal="center"/>
    </xf>
    <xf numFmtId="0" fontId="0" fillId="0" borderId="20" xfId="0" applyNumberFormat="1" applyBorder="1" applyAlignment="1">
      <alignment horizontal="center"/>
    </xf>
    <xf numFmtId="0" fontId="0" fillId="0" borderId="7" xfId="0" applyNumberFormat="1" applyBorder="1" applyAlignment="1">
      <alignment horizontal="center"/>
    </xf>
    <xf numFmtId="0" fontId="0" fillId="0" borderId="8" xfId="0" applyNumberFormat="1" applyBorder="1" applyAlignment="1">
      <alignment horizontal="center"/>
    </xf>
    <xf numFmtId="0" fontId="0" fillId="0" borderId="11" xfId="0" applyNumberFormat="1" applyFill="1" applyBorder="1" applyAlignment="1">
      <alignment horizontal="center"/>
    </xf>
    <xf numFmtId="0" fontId="0" fillId="0" borderId="20" xfId="0" applyNumberFormat="1" applyFill="1" applyBorder="1" applyAlignment="1">
      <alignment horizontal="center"/>
    </xf>
    <xf numFmtId="0" fontId="0" fillId="0" borderId="7" xfId="0" applyNumberFormat="1" applyFill="1" applyBorder="1" applyAlignment="1">
      <alignment horizontal="center"/>
    </xf>
    <xf numFmtId="0" fontId="0" fillId="0" borderId="8" xfId="0" applyNumberFormat="1" applyFill="1" applyBorder="1" applyAlignment="1">
      <alignment horizontal="center"/>
    </xf>
    <xf numFmtId="0" fontId="0" fillId="0" borderId="12" xfId="0" applyNumberFormat="1" applyFill="1" applyBorder="1" applyAlignment="1">
      <alignment horizontal="center"/>
    </xf>
    <xf numFmtId="0" fontId="0" fillId="0" borderId="21" xfId="0" applyNumberFormat="1" applyFill="1" applyBorder="1" applyAlignment="1">
      <alignment horizontal="center"/>
    </xf>
    <xf numFmtId="0" fontId="0" fillId="0" borderId="9" xfId="0" applyNumberFormat="1" applyFill="1" applyBorder="1" applyAlignment="1">
      <alignment horizontal="center"/>
    </xf>
    <xf numFmtId="0" fontId="0" fillId="0" borderId="10" xfId="0" applyNumberFormat="1" applyFill="1" applyBorder="1" applyAlignment="1">
      <alignment horizontal="center"/>
    </xf>
    <xf numFmtId="0" fontId="0" fillId="0" borderId="0" xfId="0" applyFill="1"/>
    <xf numFmtId="1" fontId="0" fillId="0" borderId="26" xfId="0" applyNumberFormat="1" applyBorder="1" applyAlignment="1">
      <alignment horizontal="center"/>
    </xf>
    <xf numFmtId="1" fontId="0" fillId="0" borderId="27" xfId="0" applyNumberFormat="1" applyBorder="1" applyAlignment="1">
      <alignment horizontal="center"/>
    </xf>
    <xf numFmtId="1" fontId="0" fillId="0" borderId="28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0" fillId="0" borderId="6" xfId="0" applyNumberFormat="1" applyBorder="1" applyAlignment="1">
      <alignment horizontal="center"/>
    </xf>
    <xf numFmtId="2" fontId="0" fillId="0" borderId="15" xfId="0" applyNumberFormat="1" applyBorder="1" applyAlignment="1">
      <alignment horizontal="center"/>
    </xf>
    <xf numFmtId="2" fontId="0" fillId="0" borderId="24" xfId="0" applyNumberFormat="1" applyBorder="1" applyAlignment="1">
      <alignment horizontal="center"/>
    </xf>
    <xf numFmtId="1" fontId="0" fillId="0" borderId="0" xfId="0" applyNumberFormat="1" applyFill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21"/>
  <sheetViews>
    <sheetView tabSelected="1" topLeftCell="P1" zoomScale="85" zoomScaleNormal="85" workbookViewId="0">
      <selection activeCell="Q2" sqref="Q2"/>
    </sheetView>
  </sheetViews>
  <sheetFormatPr defaultRowHeight="15" x14ac:dyDescent="0.25"/>
  <cols>
    <col min="2" max="8" width="4" bestFit="1" customWidth="1"/>
    <col min="9" max="9" width="9" customWidth="1"/>
    <col min="10" max="11" width="4" customWidth="1"/>
    <col min="12" max="12" width="4" bestFit="1" customWidth="1"/>
    <col min="13" max="13" width="4" customWidth="1"/>
    <col min="14" max="16" width="4" bestFit="1" customWidth="1"/>
    <col min="17" max="17" width="9" customWidth="1"/>
    <col min="18" max="18" width="4.140625" bestFit="1" customWidth="1"/>
    <col min="19" max="19" width="5.140625" bestFit="1" customWidth="1"/>
    <col min="20" max="26" width="4.140625" bestFit="1" customWidth="1"/>
    <col min="27" max="27" width="5.140625" bestFit="1" customWidth="1"/>
    <col min="28" max="29" width="4.140625" bestFit="1" customWidth="1"/>
    <col min="30" max="30" width="4.7109375" bestFit="1" customWidth="1"/>
  </cols>
  <sheetData>
    <row r="1" spans="1:30" ht="15.75" thickBot="1" x14ac:dyDescent="0.3">
      <c r="A1" s="1" t="s">
        <v>0</v>
      </c>
      <c r="B1" s="40" t="s">
        <v>14</v>
      </c>
      <c r="C1" s="42"/>
      <c r="D1" s="40" t="s">
        <v>1</v>
      </c>
      <c r="E1" s="41"/>
      <c r="F1" s="40" t="s">
        <v>2</v>
      </c>
      <c r="G1" s="41"/>
      <c r="I1" s="1" t="s">
        <v>0</v>
      </c>
      <c r="J1" s="40" t="s">
        <v>14</v>
      </c>
      <c r="K1" s="42"/>
      <c r="L1" s="40" t="s">
        <v>1</v>
      </c>
      <c r="M1" s="41"/>
      <c r="N1" s="40" t="s">
        <v>2</v>
      </c>
      <c r="O1" s="41"/>
      <c r="Q1" s="1" t="s">
        <v>0</v>
      </c>
      <c r="R1" s="40" t="s">
        <v>14</v>
      </c>
      <c r="S1" s="41"/>
      <c r="T1" s="40" t="s">
        <v>1</v>
      </c>
      <c r="U1" s="41"/>
      <c r="V1" s="40" t="s">
        <v>2</v>
      </c>
      <c r="W1" s="41"/>
      <c r="X1" s="40" t="s">
        <v>3</v>
      </c>
      <c r="Y1" s="42"/>
      <c r="Z1" s="41"/>
      <c r="AC1" s="40" t="s">
        <v>3</v>
      </c>
      <c r="AD1" s="41"/>
    </row>
    <row r="2" spans="1:30" x14ac:dyDescent="0.25">
      <c r="A2" s="2" t="s">
        <v>4</v>
      </c>
      <c r="B2" s="6">
        <v>30</v>
      </c>
      <c r="C2" s="9">
        <v>55</v>
      </c>
      <c r="D2" s="7">
        <v>28</v>
      </c>
      <c r="E2" s="8">
        <v>41</v>
      </c>
      <c r="F2" s="7">
        <v>6</v>
      </c>
      <c r="G2" s="8">
        <v>10</v>
      </c>
      <c r="I2" s="2" t="s">
        <v>4</v>
      </c>
      <c r="J2" s="6">
        <f>0</f>
        <v>0</v>
      </c>
      <c r="K2" s="9">
        <f>0</f>
        <v>0</v>
      </c>
      <c r="L2" s="7">
        <f>0</f>
        <v>0</v>
      </c>
      <c r="M2" s="8">
        <f>0</f>
        <v>0</v>
      </c>
      <c r="N2" s="7">
        <f>0</f>
        <v>0</v>
      </c>
      <c r="O2" s="8">
        <f>0</f>
        <v>0</v>
      </c>
      <c r="Q2" s="2" t="s">
        <v>4</v>
      </c>
      <c r="R2" s="10">
        <f>B2*1.5*$AA$3</f>
        <v>43.65</v>
      </c>
      <c r="S2" s="11">
        <f>C2*1.5*$AA$3</f>
        <v>80.024999999999991</v>
      </c>
      <c r="T2" s="10">
        <f>D2*1.25*$AA$3</f>
        <v>33.949999999999996</v>
      </c>
      <c r="U2" s="12">
        <f>E2*1.25*$AA$3</f>
        <v>49.712499999999999</v>
      </c>
      <c r="V2" s="10">
        <f>F2*1.2*$AA$3</f>
        <v>6.9839999999999991</v>
      </c>
      <c r="W2" s="12">
        <f>G2*1.2*$AA$3</f>
        <v>11.64</v>
      </c>
      <c r="X2" s="10">
        <f>(350/99*AC2+6+AC2/4)*(AD2-0.05)</f>
        <v>16.488257575757576</v>
      </c>
      <c r="Y2" s="32">
        <f>(380/99*AC2+9+AC2/4)*(AD2+0.1)</f>
        <v>23.391666666666669</v>
      </c>
      <c r="Z2" s="11">
        <f>(401/99*AC2+11+AC2/4)*(AD2+0.3)</f>
        <v>31.071969696969695</v>
      </c>
      <c r="AA2" t="s">
        <v>24</v>
      </c>
      <c r="AC2" s="10">
        <v>3</v>
      </c>
      <c r="AD2" s="36">
        <v>1</v>
      </c>
    </row>
    <row r="3" spans="1:30" x14ac:dyDescent="0.25">
      <c r="A3" s="3" t="s">
        <v>5</v>
      </c>
      <c r="B3" s="19">
        <v>45</v>
      </c>
      <c r="C3" s="20">
        <v>70</v>
      </c>
      <c r="D3" s="21">
        <v>42</v>
      </c>
      <c r="E3" s="22">
        <v>57</v>
      </c>
      <c r="F3" s="21">
        <v>10</v>
      </c>
      <c r="G3" s="22">
        <v>14</v>
      </c>
      <c r="I3" s="3" t="s">
        <v>5</v>
      </c>
      <c r="J3" s="19">
        <f t="shared" ref="J3:J20" si="0">B3-B2</f>
        <v>15</v>
      </c>
      <c r="K3" s="20">
        <f t="shared" ref="K3:K20" si="1">C3-C2</f>
        <v>15</v>
      </c>
      <c r="L3" s="21">
        <f t="shared" ref="L3:L20" si="2">D3-D2</f>
        <v>14</v>
      </c>
      <c r="M3" s="22">
        <f t="shared" ref="M3:M20" si="3">E3-E2</f>
        <v>16</v>
      </c>
      <c r="N3" s="21">
        <f t="shared" ref="N3:N20" si="4">F3-F2</f>
        <v>4</v>
      </c>
      <c r="O3" s="22">
        <f t="shared" ref="O3:O20" si="5">G3-G2</f>
        <v>4</v>
      </c>
      <c r="Q3" s="3" t="s">
        <v>5</v>
      </c>
      <c r="R3" s="13">
        <f t="shared" ref="R3:R20" si="6">B3*1.5*$AA$3</f>
        <v>65.474999999999994</v>
      </c>
      <c r="S3" s="14">
        <f t="shared" ref="S3:S20" si="7">C3*1.5*$AA$3</f>
        <v>101.85</v>
      </c>
      <c r="T3" s="13">
        <f t="shared" ref="T3:T20" si="8">D3*1.25*$AA$3</f>
        <v>50.924999999999997</v>
      </c>
      <c r="U3" s="15">
        <f t="shared" ref="U3:U20" si="9">E3*1.25*$AA$3</f>
        <v>69.112499999999997</v>
      </c>
      <c r="V3" s="13">
        <f>F3*1.2*$AA$3</f>
        <v>11.64</v>
      </c>
      <c r="W3" s="15">
        <f t="shared" ref="W3:W20" si="10">G3*1.2*$AA$3</f>
        <v>16.295999999999999</v>
      </c>
      <c r="X3" s="13">
        <f t="shared" ref="X3:X20" si="11">(350/99*AC3+6+AC3/4)*(AD3-0.05)</f>
        <v>23.680429292929293</v>
      </c>
      <c r="Y3" s="33">
        <f t="shared" ref="Y3:Y20" si="12">(380/99*AC3+9+AC3/4)*(AD3+0.1)</f>
        <v>32.386111111111113</v>
      </c>
      <c r="Z3" s="14">
        <f t="shared" ref="Z3:Z20" si="13">(401/99*AC3+11+AC3/4)*(AD3+0.3)</f>
        <v>42.253282828282828</v>
      </c>
      <c r="AA3">
        <v>0.97</v>
      </c>
      <c r="AC3" s="13">
        <v>5</v>
      </c>
      <c r="AD3" s="35">
        <v>1</v>
      </c>
    </row>
    <row r="4" spans="1:30" x14ac:dyDescent="0.25">
      <c r="A4" s="3" t="s">
        <v>6</v>
      </c>
      <c r="B4" s="19">
        <v>60</v>
      </c>
      <c r="C4" s="20">
        <v>95</v>
      </c>
      <c r="D4" s="21">
        <v>58</v>
      </c>
      <c r="E4" s="22">
        <v>80</v>
      </c>
      <c r="F4" s="21">
        <v>14</v>
      </c>
      <c r="G4" s="22">
        <v>20</v>
      </c>
      <c r="I4" s="3" t="s">
        <v>6</v>
      </c>
      <c r="J4" s="19">
        <f t="shared" si="0"/>
        <v>15</v>
      </c>
      <c r="K4" s="20">
        <f t="shared" si="1"/>
        <v>25</v>
      </c>
      <c r="L4" s="21">
        <f t="shared" si="2"/>
        <v>16</v>
      </c>
      <c r="M4" s="22">
        <f t="shared" si="3"/>
        <v>23</v>
      </c>
      <c r="N4" s="21">
        <f t="shared" si="4"/>
        <v>4</v>
      </c>
      <c r="O4" s="22">
        <f t="shared" si="5"/>
        <v>6</v>
      </c>
      <c r="Q4" s="3" t="s">
        <v>6</v>
      </c>
      <c r="R4" s="13">
        <f t="shared" si="6"/>
        <v>87.3</v>
      </c>
      <c r="S4" s="14">
        <f t="shared" si="7"/>
        <v>138.22499999999999</v>
      </c>
      <c r="T4" s="13">
        <f t="shared" si="8"/>
        <v>70.325000000000003</v>
      </c>
      <c r="U4" s="15">
        <f t="shared" si="9"/>
        <v>97</v>
      </c>
      <c r="V4" s="13">
        <f t="shared" ref="V4:V20" si="14">F4*1.2*$AA$3</f>
        <v>16.295999999999999</v>
      </c>
      <c r="W4" s="15">
        <f t="shared" si="10"/>
        <v>23.28</v>
      </c>
      <c r="X4" s="13">
        <f t="shared" si="11"/>
        <v>30.872601010101008</v>
      </c>
      <c r="Y4" s="33">
        <f t="shared" si="12"/>
        <v>41.380555555555553</v>
      </c>
      <c r="Z4" s="14">
        <f t="shared" si="13"/>
        <v>53.434595959595953</v>
      </c>
      <c r="AC4" s="13">
        <v>7</v>
      </c>
      <c r="AD4" s="35">
        <v>1</v>
      </c>
    </row>
    <row r="5" spans="1:30" x14ac:dyDescent="0.25">
      <c r="A5" s="3" t="s">
        <v>7</v>
      </c>
      <c r="B5" s="19">
        <v>75</v>
      </c>
      <c r="C5" s="20">
        <v>118</v>
      </c>
      <c r="D5" s="21">
        <v>76</v>
      </c>
      <c r="E5" s="22">
        <v>105</v>
      </c>
      <c r="F5" s="21">
        <v>20</v>
      </c>
      <c r="G5" s="22">
        <v>28</v>
      </c>
      <c r="I5" s="3" t="s">
        <v>7</v>
      </c>
      <c r="J5" s="19">
        <f t="shared" si="0"/>
        <v>15</v>
      </c>
      <c r="K5" s="20">
        <f t="shared" si="1"/>
        <v>23</v>
      </c>
      <c r="L5" s="21">
        <f t="shared" si="2"/>
        <v>18</v>
      </c>
      <c r="M5" s="22">
        <f t="shared" si="3"/>
        <v>25</v>
      </c>
      <c r="N5" s="21">
        <f>F5-F4</f>
        <v>6</v>
      </c>
      <c r="O5" s="22">
        <f t="shared" si="5"/>
        <v>8</v>
      </c>
      <c r="Q5" s="3" t="s">
        <v>7</v>
      </c>
      <c r="R5" s="13">
        <f t="shared" si="6"/>
        <v>109.125</v>
      </c>
      <c r="S5" s="14">
        <f t="shared" si="7"/>
        <v>171.69</v>
      </c>
      <c r="T5" s="13">
        <f t="shared" si="8"/>
        <v>92.149999999999991</v>
      </c>
      <c r="U5" s="15">
        <f t="shared" si="9"/>
        <v>127.3125</v>
      </c>
      <c r="V5" s="13">
        <f t="shared" si="14"/>
        <v>23.28</v>
      </c>
      <c r="W5" s="15">
        <f t="shared" si="10"/>
        <v>32.591999999999999</v>
      </c>
      <c r="X5" s="13">
        <f t="shared" si="11"/>
        <v>42.071590909090915</v>
      </c>
      <c r="Y5" s="33">
        <f t="shared" si="12"/>
        <v>54.954545454545467</v>
      </c>
      <c r="Z5" s="14">
        <f t="shared" si="13"/>
        <v>69.586363636363643</v>
      </c>
      <c r="AC5" s="13">
        <v>9</v>
      </c>
      <c r="AD5" s="35">
        <v>1.1000000000000001</v>
      </c>
    </row>
    <row r="6" spans="1:30" x14ac:dyDescent="0.25">
      <c r="A6" s="3" t="s">
        <v>8</v>
      </c>
      <c r="B6" s="19">
        <v>90</v>
      </c>
      <c r="C6" s="20">
        <v>143</v>
      </c>
      <c r="D6" s="21">
        <v>98</v>
      </c>
      <c r="E6" s="22">
        <v>130</v>
      </c>
      <c r="F6" s="21">
        <v>28</v>
      </c>
      <c r="G6" s="22">
        <v>38</v>
      </c>
      <c r="I6" s="3" t="s">
        <v>8</v>
      </c>
      <c r="J6" s="19">
        <f t="shared" si="0"/>
        <v>15</v>
      </c>
      <c r="K6" s="20">
        <f t="shared" si="1"/>
        <v>25</v>
      </c>
      <c r="L6" s="21">
        <f t="shared" si="2"/>
        <v>22</v>
      </c>
      <c r="M6" s="22">
        <f t="shared" si="3"/>
        <v>25</v>
      </c>
      <c r="N6" s="21">
        <f t="shared" si="4"/>
        <v>8</v>
      </c>
      <c r="O6" s="22">
        <f t="shared" si="5"/>
        <v>10</v>
      </c>
      <c r="Q6" s="3" t="s">
        <v>8</v>
      </c>
      <c r="R6" s="13">
        <f>B6*1.5*$AA$3</f>
        <v>130.94999999999999</v>
      </c>
      <c r="S6" s="14">
        <f t="shared" si="7"/>
        <v>208.065</v>
      </c>
      <c r="T6" s="13">
        <f t="shared" si="8"/>
        <v>118.825</v>
      </c>
      <c r="U6" s="15">
        <f t="shared" si="9"/>
        <v>157.625</v>
      </c>
      <c r="V6" s="13">
        <f t="shared" si="14"/>
        <v>32.591999999999999</v>
      </c>
      <c r="W6" s="15">
        <f t="shared" si="10"/>
        <v>44.231999999999999</v>
      </c>
      <c r="X6" s="13">
        <f t="shared" si="11"/>
        <v>50.020833333333343</v>
      </c>
      <c r="Y6" s="33">
        <f t="shared" si="12"/>
        <v>64.76666666666668</v>
      </c>
      <c r="Z6" s="14">
        <f t="shared" si="13"/>
        <v>81.62777777777778</v>
      </c>
      <c r="AC6" s="13">
        <v>11</v>
      </c>
      <c r="AD6" s="35">
        <v>1.1000000000000001</v>
      </c>
    </row>
    <row r="7" spans="1:30" x14ac:dyDescent="0.25">
      <c r="A7" s="3" t="s">
        <v>9</v>
      </c>
      <c r="B7" s="19">
        <v>105</v>
      </c>
      <c r="C7" s="20">
        <v>171</v>
      </c>
      <c r="D7" s="21">
        <v>122</v>
      </c>
      <c r="E7" s="22">
        <v>155</v>
      </c>
      <c r="F7" s="21">
        <v>36</v>
      </c>
      <c r="G7" s="22">
        <v>48</v>
      </c>
      <c r="I7" s="3" t="s">
        <v>9</v>
      </c>
      <c r="J7" s="19">
        <f t="shared" si="0"/>
        <v>15</v>
      </c>
      <c r="K7" s="20">
        <f t="shared" si="1"/>
        <v>28</v>
      </c>
      <c r="L7" s="21">
        <f t="shared" si="2"/>
        <v>24</v>
      </c>
      <c r="M7" s="22">
        <f t="shared" si="3"/>
        <v>25</v>
      </c>
      <c r="N7" s="21">
        <f t="shared" si="4"/>
        <v>8</v>
      </c>
      <c r="O7" s="22">
        <f t="shared" si="5"/>
        <v>10</v>
      </c>
      <c r="Q7" s="3" t="s">
        <v>9</v>
      </c>
      <c r="R7" s="13">
        <f t="shared" si="6"/>
        <v>152.77500000000001</v>
      </c>
      <c r="S7" s="14">
        <f t="shared" si="7"/>
        <v>248.80500000000001</v>
      </c>
      <c r="T7" s="13">
        <f t="shared" si="8"/>
        <v>147.92499999999998</v>
      </c>
      <c r="U7" s="15">
        <f t="shared" si="9"/>
        <v>187.9375</v>
      </c>
      <c r="V7" s="13">
        <f t="shared" si="14"/>
        <v>41.903999999999996</v>
      </c>
      <c r="W7" s="15">
        <f t="shared" si="10"/>
        <v>55.871999999999993</v>
      </c>
      <c r="X7" s="13">
        <f t="shared" si="11"/>
        <v>57.970075757575756</v>
      </c>
      <c r="Y7" s="33">
        <f t="shared" si="12"/>
        <v>74.578787878787892</v>
      </c>
      <c r="Z7" s="14">
        <f t="shared" si="13"/>
        <v>93.669191919191917</v>
      </c>
      <c r="AC7" s="13">
        <v>13</v>
      </c>
      <c r="AD7" s="35">
        <v>1.1000000000000001</v>
      </c>
    </row>
    <row r="8" spans="1:30" x14ac:dyDescent="0.25">
      <c r="A8" s="3" t="s">
        <v>10</v>
      </c>
      <c r="B8" s="19">
        <v>125</v>
      </c>
      <c r="C8" s="20">
        <v>200</v>
      </c>
      <c r="D8" s="21">
        <v>148</v>
      </c>
      <c r="E8" s="22">
        <v>181</v>
      </c>
      <c r="F8" s="21">
        <v>45</v>
      </c>
      <c r="G8" s="22">
        <v>60</v>
      </c>
      <c r="I8" s="3" t="s">
        <v>10</v>
      </c>
      <c r="J8" s="19">
        <f t="shared" si="0"/>
        <v>20</v>
      </c>
      <c r="K8" s="20">
        <f t="shared" si="1"/>
        <v>29</v>
      </c>
      <c r="L8" s="21">
        <f t="shared" si="2"/>
        <v>26</v>
      </c>
      <c r="M8" s="22">
        <f t="shared" si="3"/>
        <v>26</v>
      </c>
      <c r="N8" s="21">
        <f t="shared" si="4"/>
        <v>9</v>
      </c>
      <c r="O8" s="22">
        <f t="shared" si="5"/>
        <v>12</v>
      </c>
      <c r="Q8" s="3" t="s">
        <v>10</v>
      </c>
      <c r="R8" s="13">
        <f>B8*1.5*$AA$3</f>
        <v>181.875</v>
      </c>
      <c r="S8" s="14">
        <f t="shared" si="7"/>
        <v>291</v>
      </c>
      <c r="T8" s="13">
        <f>D8*1.25*$AA$3</f>
        <v>179.45</v>
      </c>
      <c r="U8" s="15">
        <f t="shared" si="9"/>
        <v>219.46250000000001</v>
      </c>
      <c r="V8" s="13">
        <f t="shared" si="14"/>
        <v>52.379999999999995</v>
      </c>
      <c r="W8" s="15">
        <f t="shared" si="10"/>
        <v>69.84</v>
      </c>
      <c r="X8" s="13">
        <f t="shared" si="11"/>
        <v>65.919318181818184</v>
      </c>
      <c r="Y8" s="33">
        <f t="shared" si="12"/>
        <v>84.390909090909091</v>
      </c>
      <c r="Z8" s="14">
        <f t="shared" si="13"/>
        <v>105.71060606060607</v>
      </c>
      <c r="AC8" s="13">
        <v>15</v>
      </c>
      <c r="AD8" s="35">
        <v>1.1000000000000001</v>
      </c>
    </row>
    <row r="9" spans="1:30" x14ac:dyDescent="0.25">
      <c r="A9" s="3" t="s">
        <v>11</v>
      </c>
      <c r="B9" s="19">
        <v>145</v>
      </c>
      <c r="C9" s="20">
        <v>230</v>
      </c>
      <c r="D9" s="21">
        <v>174</v>
      </c>
      <c r="E9" s="22">
        <v>210</v>
      </c>
      <c r="F9" s="21">
        <v>54</v>
      </c>
      <c r="G9" s="22">
        <v>72</v>
      </c>
      <c r="I9" s="3" t="s">
        <v>11</v>
      </c>
      <c r="J9" s="19">
        <f t="shared" si="0"/>
        <v>20</v>
      </c>
      <c r="K9" s="20">
        <f t="shared" si="1"/>
        <v>30</v>
      </c>
      <c r="L9" s="21">
        <f t="shared" si="2"/>
        <v>26</v>
      </c>
      <c r="M9" s="22">
        <f t="shared" si="3"/>
        <v>29</v>
      </c>
      <c r="N9" s="21">
        <f t="shared" si="4"/>
        <v>9</v>
      </c>
      <c r="O9" s="22">
        <f t="shared" si="5"/>
        <v>12</v>
      </c>
      <c r="Q9" s="3" t="s">
        <v>11</v>
      </c>
      <c r="R9" s="13">
        <f>B9*1.5*$AA$3</f>
        <v>210.97499999999999</v>
      </c>
      <c r="S9" s="14">
        <f t="shared" si="7"/>
        <v>334.65</v>
      </c>
      <c r="T9" s="13">
        <f t="shared" si="8"/>
        <v>210.97499999999999</v>
      </c>
      <c r="U9" s="15">
        <f t="shared" si="9"/>
        <v>254.625</v>
      </c>
      <c r="V9" s="13">
        <f t="shared" si="14"/>
        <v>62.855999999999995</v>
      </c>
      <c r="W9" s="15">
        <f t="shared" si="10"/>
        <v>83.807999999999993</v>
      </c>
      <c r="X9" s="13">
        <f t="shared" si="11"/>
        <v>73.868560606060612</v>
      </c>
      <c r="Y9" s="33">
        <f t="shared" si="12"/>
        <v>94.203030303030303</v>
      </c>
      <c r="Z9" s="14">
        <f t="shared" si="13"/>
        <v>117.7520202020202</v>
      </c>
      <c r="AC9" s="13">
        <v>17</v>
      </c>
      <c r="AD9" s="35">
        <v>1.1000000000000001</v>
      </c>
    </row>
    <row r="10" spans="1:30" x14ac:dyDescent="0.25">
      <c r="A10" s="3" t="s">
        <v>12</v>
      </c>
      <c r="B10" s="19">
        <v>165</v>
      </c>
      <c r="C10" s="20">
        <v>260</v>
      </c>
      <c r="D10" s="21">
        <v>200</v>
      </c>
      <c r="E10" s="22">
        <v>240</v>
      </c>
      <c r="F10" s="21">
        <v>63</v>
      </c>
      <c r="G10" s="22">
        <v>85</v>
      </c>
      <c r="I10" s="3" t="s">
        <v>12</v>
      </c>
      <c r="J10" s="19">
        <f t="shared" si="0"/>
        <v>20</v>
      </c>
      <c r="K10" s="20">
        <f t="shared" si="1"/>
        <v>30</v>
      </c>
      <c r="L10" s="21">
        <f t="shared" si="2"/>
        <v>26</v>
      </c>
      <c r="M10" s="22">
        <f t="shared" si="3"/>
        <v>30</v>
      </c>
      <c r="N10" s="21">
        <f t="shared" si="4"/>
        <v>9</v>
      </c>
      <c r="O10" s="22">
        <f t="shared" si="5"/>
        <v>13</v>
      </c>
      <c r="Q10" s="3" t="s">
        <v>12</v>
      </c>
      <c r="R10" s="13">
        <f t="shared" si="6"/>
        <v>240.07499999999999</v>
      </c>
      <c r="S10" s="14">
        <f t="shared" si="7"/>
        <v>378.3</v>
      </c>
      <c r="T10" s="13">
        <f t="shared" si="8"/>
        <v>242.5</v>
      </c>
      <c r="U10" s="15">
        <f t="shared" si="9"/>
        <v>291</v>
      </c>
      <c r="V10" s="13">
        <f t="shared" si="14"/>
        <v>73.331999999999994</v>
      </c>
      <c r="W10" s="15">
        <f t="shared" si="10"/>
        <v>98.94</v>
      </c>
      <c r="X10" s="13">
        <f t="shared" si="11"/>
        <v>89.609974747474752</v>
      </c>
      <c r="Y10" s="33">
        <f t="shared" si="12"/>
        <v>112.6830808080808</v>
      </c>
      <c r="Z10" s="14">
        <f t="shared" si="13"/>
        <v>139.06439393939394</v>
      </c>
      <c r="AC10" s="13">
        <v>19</v>
      </c>
      <c r="AD10" s="35">
        <v>1.2</v>
      </c>
    </row>
    <row r="11" spans="1:30" x14ac:dyDescent="0.25">
      <c r="A11" s="3" t="s">
        <v>13</v>
      </c>
      <c r="B11" s="19">
        <v>185</v>
      </c>
      <c r="C11" s="20">
        <v>290</v>
      </c>
      <c r="D11" s="21">
        <v>230</v>
      </c>
      <c r="E11" s="22">
        <v>273</v>
      </c>
      <c r="F11" s="21">
        <v>73</v>
      </c>
      <c r="G11" s="22">
        <v>100</v>
      </c>
      <c r="I11" s="3" t="s">
        <v>13</v>
      </c>
      <c r="J11" s="19">
        <f t="shared" si="0"/>
        <v>20</v>
      </c>
      <c r="K11" s="20">
        <f t="shared" si="1"/>
        <v>30</v>
      </c>
      <c r="L11" s="21">
        <f t="shared" si="2"/>
        <v>30</v>
      </c>
      <c r="M11" s="22">
        <f t="shared" si="3"/>
        <v>33</v>
      </c>
      <c r="N11" s="21">
        <f t="shared" si="4"/>
        <v>10</v>
      </c>
      <c r="O11" s="22">
        <f t="shared" si="5"/>
        <v>15</v>
      </c>
      <c r="Q11" s="3" t="s">
        <v>13</v>
      </c>
      <c r="R11" s="13">
        <f t="shared" si="6"/>
        <v>269.17500000000001</v>
      </c>
      <c r="S11" s="14">
        <f t="shared" si="7"/>
        <v>421.95</v>
      </c>
      <c r="T11" s="13">
        <f>D11*1.25*$AA$3</f>
        <v>278.875</v>
      </c>
      <c r="U11" s="15">
        <f t="shared" si="9"/>
        <v>331.01249999999999</v>
      </c>
      <c r="V11" s="13">
        <f t="shared" si="14"/>
        <v>84.971999999999994</v>
      </c>
      <c r="W11" s="15">
        <f t="shared" si="10"/>
        <v>116.39999999999999</v>
      </c>
      <c r="X11" s="13">
        <f t="shared" si="11"/>
        <v>98.316287878787875</v>
      </c>
      <c r="Y11" s="33">
        <f t="shared" si="12"/>
        <v>123.3128787878788</v>
      </c>
      <c r="Z11" s="14">
        <f t="shared" si="13"/>
        <v>151.96590909090907</v>
      </c>
      <c r="AC11" s="13">
        <v>21</v>
      </c>
      <c r="AD11" s="35">
        <v>1.2</v>
      </c>
    </row>
    <row r="12" spans="1:30" x14ac:dyDescent="0.25">
      <c r="A12" s="3" t="s">
        <v>15</v>
      </c>
      <c r="B12" s="19">
        <v>210</v>
      </c>
      <c r="C12" s="20">
        <v>325</v>
      </c>
      <c r="D12" s="21">
        <v>260</v>
      </c>
      <c r="E12" s="22">
        <v>305</v>
      </c>
      <c r="F12" s="21">
        <v>83</v>
      </c>
      <c r="G12" s="22">
        <v>115</v>
      </c>
      <c r="I12" s="3" t="s">
        <v>15</v>
      </c>
      <c r="J12" s="19">
        <f t="shared" si="0"/>
        <v>25</v>
      </c>
      <c r="K12" s="20">
        <f t="shared" si="1"/>
        <v>35</v>
      </c>
      <c r="L12" s="21">
        <f t="shared" si="2"/>
        <v>30</v>
      </c>
      <c r="M12" s="22">
        <f t="shared" si="3"/>
        <v>32</v>
      </c>
      <c r="N12" s="21">
        <f t="shared" si="4"/>
        <v>10</v>
      </c>
      <c r="O12" s="22">
        <f t="shared" si="5"/>
        <v>15</v>
      </c>
      <c r="Q12" s="3" t="s">
        <v>15</v>
      </c>
      <c r="R12" s="13">
        <f>B12*1.5*$AA$3</f>
        <v>305.55</v>
      </c>
      <c r="S12" s="14">
        <f t="shared" si="7"/>
        <v>472.875</v>
      </c>
      <c r="T12" s="13">
        <f t="shared" si="8"/>
        <v>315.25</v>
      </c>
      <c r="U12" s="15">
        <f t="shared" si="9"/>
        <v>369.8125</v>
      </c>
      <c r="V12" s="13">
        <f t="shared" si="14"/>
        <v>96.611999999999995</v>
      </c>
      <c r="W12" s="15">
        <f t="shared" si="10"/>
        <v>133.85999999999999</v>
      </c>
      <c r="X12" s="13">
        <f t="shared" si="11"/>
        <v>107.02260101010101</v>
      </c>
      <c r="Y12" s="33">
        <f t="shared" si="12"/>
        <v>133.94267676767677</v>
      </c>
      <c r="Z12" s="14">
        <f t="shared" si="13"/>
        <v>164.86742424242422</v>
      </c>
      <c r="AC12" s="13">
        <v>23</v>
      </c>
      <c r="AD12" s="35">
        <v>1.2</v>
      </c>
    </row>
    <row r="13" spans="1:30" x14ac:dyDescent="0.25">
      <c r="A13" s="3" t="s">
        <v>16</v>
      </c>
      <c r="B13" s="19">
        <v>240</v>
      </c>
      <c r="C13" s="20">
        <v>365</v>
      </c>
      <c r="D13" s="21">
        <v>290</v>
      </c>
      <c r="E13" s="22">
        <v>337</v>
      </c>
      <c r="F13" s="21">
        <v>93</v>
      </c>
      <c r="G13" s="22">
        <v>130</v>
      </c>
      <c r="I13" s="3" t="s">
        <v>16</v>
      </c>
      <c r="J13" s="23">
        <f t="shared" si="0"/>
        <v>30</v>
      </c>
      <c r="K13" s="24">
        <f t="shared" si="1"/>
        <v>40</v>
      </c>
      <c r="L13" s="25">
        <f t="shared" si="2"/>
        <v>30</v>
      </c>
      <c r="M13" s="26">
        <f t="shared" si="3"/>
        <v>32</v>
      </c>
      <c r="N13" s="25">
        <f t="shared" si="4"/>
        <v>10</v>
      </c>
      <c r="O13" s="26">
        <f t="shared" si="5"/>
        <v>15</v>
      </c>
      <c r="Q13" s="3" t="s">
        <v>16</v>
      </c>
      <c r="R13" s="13">
        <f t="shared" si="6"/>
        <v>349.2</v>
      </c>
      <c r="S13" s="14">
        <f t="shared" si="7"/>
        <v>531.07499999999993</v>
      </c>
      <c r="T13" s="13">
        <f t="shared" si="8"/>
        <v>351.625</v>
      </c>
      <c r="U13" s="15">
        <f t="shared" si="9"/>
        <v>408.61250000000001</v>
      </c>
      <c r="V13" s="13">
        <f t="shared" si="14"/>
        <v>108.252</v>
      </c>
      <c r="W13" s="15">
        <f t="shared" si="10"/>
        <v>151.32</v>
      </c>
      <c r="X13" s="13">
        <f t="shared" si="11"/>
        <v>125.79229797979798</v>
      </c>
      <c r="Y13" s="33">
        <f t="shared" si="12"/>
        <v>155.69343434343435</v>
      </c>
      <c r="Z13" s="14">
        <f t="shared" si="13"/>
        <v>189.62020202020202</v>
      </c>
      <c r="AC13" s="13">
        <v>25</v>
      </c>
      <c r="AD13" s="35">
        <v>1.3</v>
      </c>
    </row>
    <row r="14" spans="1:30" x14ac:dyDescent="0.25">
      <c r="A14" s="3" t="s">
        <v>17</v>
      </c>
      <c r="B14" s="23">
        <v>270</v>
      </c>
      <c r="C14" s="24">
        <v>405</v>
      </c>
      <c r="D14" s="25">
        <v>320</v>
      </c>
      <c r="E14" s="26">
        <v>370</v>
      </c>
      <c r="F14" s="25">
        <v>103</v>
      </c>
      <c r="G14" s="26">
        <v>145</v>
      </c>
      <c r="I14" s="3" t="s">
        <v>17</v>
      </c>
      <c r="J14" s="23">
        <f t="shared" si="0"/>
        <v>30</v>
      </c>
      <c r="K14" s="24">
        <f t="shared" si="1"/>
        <v>40</v>
      </c>
      <c r="L14" s="25">
        <f t="shared" si="2"/>
        <v>30</v>
      </c>
      <c r="M14" s="26">
        <f t="shared" si="3"/>
        <v>33</v>
      </c>
      <c r="N14" s="25">
        <f t="shared" si="4"/>
        <v>10</v>
      </c>
      <c r="O14" s="26">
        <f t="shared" si="5"/>
        <v>15</v>
      </c>
      <c r="Q14" s="3" t="s">
        <v>17</v>
      </c>
      <c r="R14" s="13">
        <f t="shared" si="6"/>
        <v>392.84999999999997</v>
      </c>
      <c r="S14" s="14">
        <f t="shared" si="7"/>
        <v>589.27499999999998</v>
      </c>
      <c r="T14" s="13">
        <f t="shared" si="8"/>
        <v>388</v>
      </c>
      <c r="U14" s="15">
        <f t="shared" si="9"/>
        <v>448.625</v>
      </c>
      <c r="V14" s="13">
        <f t="shared" si="14"/>
        <v>119.892</v>
      </c>
      <c r="W14" s="15">
        <f t="shared" si="10"/>
        <v>168.78</v>
      </c>
      <c r="X14" s="13">
        <f t="shared" si="11"/>
        <v>135.25568181818181</v>
      </c>
      <c r="Y14" s="33">
        <f t="shared" si="12"/>
        <v>167.1409090909091</v>
      </c>
      <c r="Z14" s="14">
        <f t="shared" si="13"/>
        <v>203.38181818181818</v>
      </c>
      <c r="AC14" s="13">
        <v>27</v>
      </c>
      <c r="AD14" s="35">
        <v>1.3</v>
      </c>
    </row>
    <row r="15" spans="1:30" x14ac:dyDescent="0.25">
      <c r="A15" s="3" t="s">
        <v>18</v>
      </c>
      <c r="B15" s="23">
        <v>300</v>
      </c>
      <c r="C15" s="24">
        <v>450</v>
      </c>
      <c r="D15" s="25">
        <v>350</v>
      </c>
      <c r="E15" s="26">
        <v>402</v>
      </c>
      <c r="F15" s="25">
        <v>116</v>
      </c>
      <c r="G15" s="26">
        <v>165</v>
      </c>
      <c r="I15" s="3" t="s">
        <v>18</v>
      </c>
      <c r="J15" s="23">
        <f t="shared" si="0"/>
        <v>30</v>
      </c>
      <c r="K15" s="24">
        <f t="shared" si="1"/>
        <v>45</v>
      </c>
      <c r="L15" s="25">
        <f t="shared" si="2"/>
        <v>30</v>
      </c>
      <c r="M15" s="26">
        <f t="shared" si="3"/>
        <v>32</v>
      </c>
      <c r="N15" s="25">
        <f t="shared" si="4"/>
        <v>13</v>
      </c>
      <c r="O15" s="26">
        <f t="shared" si="5"/>
        <v>20</v>
      </c>
      <c r="Q15" s="3" t="s">
        <v>18</v>
      </c>
      <c r="R15" s="13">
        <f t="shared" si="6"/>
        <v>436.5</v>
      </c>
      <c r="S15" s="14">
        <f t="shared" si="7"/>
        <v>654.75</v>
      </c>
      <c r="T15" s="13">
        <f t="shared" si="8"/>
        <v>424.375</v>
      </c>
      <c r="U15" s="15">
        <f t="shared" si="9"/>
        <v>487.42500000000001</v>
      </c>
      <c r="V15" s="13">
        <f t="shared" si="14"/>
        <v>135.02399999999997</v>
      </c>
      <c r="W15" s="15">
        <f t="shared" si="10"/>
        <v>192.06</v>
      </c>
      <c r="X15" s="13">
        <f t="shared" si="11"/>
        <v>144.71906565656565</v>
      </c>
      <c r="Y15" s="33">
        <f t="shared" si="12"/>
        <v>178.58838383838383</v>
      </c>
      <c r="Z15" s="14">
        <f t="shared" si="13"/>
        <v>217.14343434343434</v>
      </c>
      <c r="AC15" s="13">
        <v>29</v>
      </c>
      <c r="AD15" s="35">
        <v>1.3</v>
      </c>
    </row>
    <row r="16" spans="1:30" x14ac:dyDescent="0.25">
      <c r="A16" s="3" t="s">
        <v>19</v>
      </c>
      <c r="B16" s="23">
        <v>335</v>
      </c>
      <c r="C16" s="24">
        <v>500</v>
      </c>
      <c r="D16" s="25">
        <v>380</v>
      </c>
      <c r="E16" s="26">
        <v>435</v>
      </c>
      <c r="F16" s="25">
        <v>129</v>
      </c>
      <c r="G16" s="26">
        <v>185</v>
      </c>
      <c r="I16" s="3" t="s">
        <v>19</v>
      </c>
      <c r="J16" s="23">
        <f t="shared" si="0"/>
        <v>35</v>
      </c>
      <c r="K16" s="24">
        <f t="shared" si="1"/>
        <v>50</v>
      </c>
      <c r="L16" s="25">
        <f t="shared" si="2"/>
        <v>30</v>
      </c>
      <c r="M16" s="26">
        <f t="shared" si="3"/>
        <v>33</v>
      </c>
      <c r="N16" s="25">
        <f t="shared" si="4"/>
        <v>13</v>
      </c>
      <c r="O16" s="26">
        <f t="shared" si="5"/>
        <v>20</v>
      </c>
      <c r="Q16" s="3" t="s">
        <v>19</v>
      </c>
      <c r="R16" s="13">
        <f>B16*1.5*$AA$3</f>
        <v>487.42500000000001</v>
      </c>
      <c r="S16" s="14">
        <f t="shared" si="7"/>
        <v>727.5</v>
      </c>
      <c r="T16" s="13">
        <f t="shared" si="8"/>
        <v>460.75</v>
      </c>
      <c r="U16" s="15">
        <f t="shared" si="9"/>
        <v>527.4375</v>
      </c>
      <c r="V16" s="13">
        <f t="shared" si="14"/>
        <v>150.15599999999998</v>
      </c>
      <c r="W16" s="15">
        <f t="shared" si="10"/>
        <v>215.34</v>
      </c>
      <c r="X16" s="13">
        <f t="shared" si="11"/>
        <v>166.51704545454544</v>
      </c>
      <c r="Y16" s="33">
        <f t="shared" si="12"/>
        <v>203.6098484848485</v>
      </c>
      <c r="Z16" s="14">
        <f t="shared" si="13"/>
        <v>245.33661616161612</v>
      </c>
      <c r="AC16" s="13">
        <v>31</v>
      </c>
      <c r="AD16" s="35">
        <v>1.4</v>
      </c>
    </row>
    <row r="17" spans="1:33" x14ac:dyDescent="0.25">
      <c r="A17" s="3" t="s">
        <v>20</v>
      </c>
      <c r="B17" s="23">
        <v>380</v>
      </c>
      <c r="C17" s="24">
        <v>560</v>
      </c>
      <c r="D17" s="25">
        <v>415</v>
      </c>
      <c r="E17" s="26">
        <v>475</v>
      </c>
      <c r="F17" s="25">
        <v>146</v>
      </c>
      <c r="G17" s="26">
        <v>210</v>
      </c>
      <c r="I17" s="3" t="s">
        <v>20</v>
      </c>
      <c r="J17" s="23">
        <f t="shared" si="0"/>
        <v>45</v>
      </c>
      <c r="K17" s="24">
        <f t="shared" si="1"/>
        <v>60</v>
      </c>
      <c r="L17" s="25">
        <f t="shared" si="2"/>
        <v>35</v>
      </c>
      <c r="M17" s="26">
        <f t="shared" si="3"/>
        <v>40</v>
      </c>
      <c r="N17" s="25">
        <f t="shared" si="4"/>
        <v>17</v>
      </c>
      <c r="O17" s="26">
        <f t="shared" si="5"/>
        <v>25</v>
      </c>
      <c r="Q17" s="3" t="s">
        <v>20</v>
      </c>
      <c r="R17" s="13">
        <f t="shared" si="6"/>
        <v>552.9</v>
      </c>
      <c r="S17" s="14">
        <f t="shared" si="7"/>
        <v>814.8</v>
      </c>
      <c r="T17" s="13">
        <f t="shared" si="8"/>
        <v>503.1875</v>
      </c>
      <c r="U17" s="15">
        <f t="shared" si="9"/>
        <v>575.9375</v>
      </c>
      <c r="V17" s="13">
        <f t="shared" si="14"/>
        <v>169.94399999999999</v>
      </c>
      <c r="W17" s="15">
        <f t="shared" si="10"/>
        <v>244.44</v>
      </c>
      <c r="X17" s="13">
        <f t="shared" si="11"/>
        <v>176.73750000000001</v>
      </c>
      <c r="Y17" s="33">
        <f t="shared" si="12"/>
        <v>215.875</v>
      </c>
      <c r="Z17" s="14">
        <f t="shared" si="13"/>
        <v>259.95833333333331</v>
      </c>
      <c r="AC17" s="13">
        <v>33</v>
      </c>
      <c r="AD17" s="35">
        <v>1.4</v>
      </c>
    </row>
    <row r="18" spans="1:33" x14ac:dyDescent="0.25">
      <c r="A18" s="4" t="s">
        <v>21</v>
      </c>
      <c r="B18" s="23">
        <v>425</v>
      </c>
      <c r="C18" s="24">
        <v>620</v>
      </c>
      <c r="D18" s="25">
        <v>450</v>
      </c>
      <c r="E18" s="26">
        <v>520</v>
      </c>
      <c r="F18" s="25">
        <v>163</v>
      </c>
      <c r="G18" s="26">
        <v>235</v>
      </c>
      <c r="I18" s="4" t="s">
        <v>21</v>
      </c>
      <c r="J18" s="23">
        <f t="shared" si="0"/>
        <v>45</v>
      </c>
      <c r="K18" s="24">
        <f t="shared" si="1"/>
        <v>60</v>
      </c>
      <c r="L18" s="25">
        <f t="shared" si="2"/>
        <v>35</v>
      </c>
      <c r="M18" s="26">
        <f t="shared" si="3"/>
        <v>45</v>
      </c>
      <c r="N18" s="25">
        <f t="shared" si="4"/>
        <v>17</v>
      </c>
      <c r="O18" s="26">
        <f t="shared" si="5"/>
        <v>25</v>
      </c>
      <c r="Q18" s="4" t="s">
        <v>21</v>
      </c>
      <c r="R18" s="13">
        <f t="shared" si="6"/>
        <v>618.375</v>
      </c>
      <c r="S18" s="14">
        <f t="shared" si="7"/>
        <v>902.1</v>
      </c>
      <c r="T18" s="13">
        <f t="shared" si="8"/>
        <v>545.625</v>
      </c>
      <c r="U18" s="15">
        <f t="shared" si="9"/>
        <v>630.5</v>
      </c>
      <c r="V18" s="13">
        <f t="shared" si="14"/>
        <v>189.732</v>
      </c>
      <c r="W18" s="15">
        <f t="shared" si="10"/>
        <v>273.54000000000002</v>
      </c>
      <c r="X18" s="13">
        <f t="shared" si="11"/>
        <v>186.95795454545453</v>
      </c>
      <c r="Y18" s="33">
        <f t="shared" si="12"/>
        <v>228.1401515151515</v>
      </c>
      <c r="Z18" s="14">
        <f t="shared" si="13"/>
        <v>274.58005050505051</v>
      </c>
      <c r="AC18" s="13">
        <v>35</v>
      </c>
      <c r="AD18" s="35">
        <v>1.4</v>
      </c>
    </row>
    <row r="19" spans="1:33" x14ac:dyDescent="0.25">
      <c r="A19" s="3" t="s">
        <v>22</v>
      </c>
      <c r="B19" s="23">
        <v>470</v>
      </c>
      <c r="C19" s="24">
        <v>680</v>
      </c>
      <c r="D19" s="25">
        <v>490</v>
      </c>
      <c r="E19" s="26">
        <v>570</v>
      </c>
      <c r="F19" s="25">
        <v>180</v>
      </c>
      <c r="G19" s="26">
        <v>260</v>
      </c>
      <c r="I19" s="3" t="s">
        <v>22</v>
      </c>
      <c r="J19" s="23">
        <f t="shared" si="0"/>
        <v>45</v>
      </c>
      <c r="K19" s="24">
        <f t="shared" si="1"/>
        <v>60</v>
      </c>
      <c r="L19" s="25">
        <f t="shared" si="2"/>
        <v>40</v>
      </c>
      <c r="M19" s="26">
        <f t="shared" si="3"/>
        <v>50</v>
      </c>
      <c r="N19" s="25">
        <f t="shared" si="4"/>
        <v>17</v>
      </c>
      <c r="O19" s="26">
        <f t="shared" si="5"/>
        <v>25</v>
      </c>
      <c r="Q19" s="3" t="s">
        <v>22</v>
      </c>
      <c r="R19" s="13">
        <f t="shared" si="6"/>
        <v>683.85</v>
      </c>
      <c r="S19" s="14">
        <f t="shared" si="7"/>
        <v>989.4</v>
      </c>
      <c r="T19" s="13">
        <f t="shared" si="8"/>
        <v>594.125</v>
      </c>
      <c r="U19" s="15">
        <f t="shared" si="9"/>
        <v>691.125</v>
      </c>
      <c r="V19" s="13">
        <f t="shared" si="14"/>
        <v>209.51999999999998</v>
      </c>
      <c r="W19" s="15">
        <f t="shared" si="10"/>
        <v>302.64</v>
      </c>
      <c r="X19" s="13">
        <f t="shared" si="11"/>
        <v>204.4813131313131</v>
      </c>
      <c r="Y19" s="33">
        <f t="shared" si="12"/>
        <v>248.41881313131313</v>
      </c>
      <c r="Z19" s="14">
        <f t="shared" si="13"/>
        <v>297.70770202020202</v>
      </c>
      <c r="AC19" s="13">
        <v>37</v>
      </c>
      <c r="AD19" s="37">
        <v>1.45</v>
      </c>
    </row>
    <row r="20" spans="1:33" ht="15.75" thickBot="1" x14ac:dyDescent="0.3">
      <c r="A20" s="5" t="s">
        <v>23</v>
      </c>
      <c r="B20" s="27">
        <v>520</v>
      </c>
      <c r="C20" s="28">
        <v>750</v>
      </c>
      <c r="D20" s="29">
        <v>530</v>
      </c>
      <c r="E20" s="30">
        <v>625</v>
      </c>
      <c r="F20" s="29">
        <v>201</v>
      </c>
      <c r="G20" s="30">
        <v>290</v>
      </c>
      <c r="I20" s="5" t="s">
        <v>23</v>
      </c>
      <c r="J20" s="27">
        <f t="shared" si="0"/>
        <v>50</v>
      </c>
      <c r="K20" s="28">
        <f t="shared" si="1"/>
        <v>70</v>
      </c>
      <c r="L20" s="29">
        <f t="shared" si="2"/>
        <v>40</v>
      </c>
      <c r="M20" s="30">
        <f t="shared" si="3"/>
        <v>55</v>
      </c>
      <c r="N20" s="29">
        <f t="shared" si="4"/>
        <v>21</v>
      </c>
      <c r="O20" s="30">
        <f t="shared" si="5"/>
        <v>30</v>
      </c>
      <c r="Q20" s="5" t="s">
        <v>23</v>
      </c>
      <c r="R20" s="16">
        <f t="shared" si="6"/>
        <v>756.6</v>
      </c>
      <c r="S20" s="17">
        <f t="shared" si="7"/>
        <v>1091.25</v>
      </c>
      <c r="T20" s="16">
        <f t="shared" si="8"/>
        <v>642.625</v>
      </c>
      <c r="U20" s="18">
        <f t="shared" si="9"/>
        <v>757.8125</v>
      </c>
      <c r="V20" s="16">
        <f t="shared" si="14"/>
        <v>233.96399999999997</v>
      </c>
      <c r="W20" s="18">
        <f t="shared" si="10"/>
        <v>337.56</v>
      </c>
      <c r="X20" s="16">
        <f t="shared" si="11"/>
        <v>215.08030303030301</v>
      </c>
      <c r="Y20" s="34">
        <f t="shared" si="12"/>
        <v>261.092803030303</v>
      </c>
      <c r="Z20" s="17">
        <f t="shared" si="13"/>
        <v>312.75946969696969</v>
      </c>
      <c r="AC20" s="16">
        <v>39</v>
      </c>
      <c r="AD20" s="38">
        <v>1.45</v>
      </c>
    </row>
    <row r="21" spans="1:33" x14ac:dyDescent="0.25">
      <c r="B21" s="31"/>
      <c r="C21" s="31"/>
      <c r="D21" s="31"/>
      <c r="E21" s="31"/>
      <c r="F21" s="31"/>
      <c r="G21" s="31"/>
      <c r="AG21" s="39"/>
    </row>
  </sheetData>
  <mergeCells count="11">
    <mergeCell ref="AC1:AD1"/>
    <mergeCell ref="X1:Z1"/>
    <mergeCell ref="R1:S1"/>
    <mergeCell ref="T1:U1"/>
    <mergeCell ref="V1:W1"/>
    <mergeCell ref="N1:O1"/>
    <mergeCell ref="B1:C1"/>
    <mergeCell ref="D1:E1"/>
    <mergeCell ref="F1:G1"/>
    <mergeCell ref="J1:K1"/>
    <mergeCell ref="L1:M1"/>
  </mergeCells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Alessio</dc:creator>
  <cp:lastModifiedBy>Alessio</cp:lastModifiedBy>
  <dcterms:created xsi:type="dcterms:W3CDTF">2016-05-26T20:14:17Z</dcterms:created>
  <dcterms:modified xsi:type="dcterms:W3CDTF">2016-06-11T17:45:01Z</dcterms:modified>
</cp:coreProperties>
</file>